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camelia/Downloads/"/>
    </mc:Choice>
  </mc:AlternateContent>
  <xr:revisionPtr revIDLastSave="0" documentId="13_ncr:1_{58AA1891-B0EF-064D-B81D-927D1C846D87}" xr6:coauthVersionLast="47" xr6:coauthVersionMax="47" xr10:uidLastSave="{00000000-0000-0000-0000-000000000000}"/>
  <bookViews>
    <workbookView xWindow="0" yWindow="500" windowWidth="28800" windowHeight="15920" xr2:uid="{00000000-000D-0000-FFFF-FFFF00000000}"/>
  </bookViews>
  <sheets>
    <sheet name="50-30-20 Calculator" sheetId="1" r:id="rId1"/>
    <sheet name="Spending Details" sheetId="2" r:id="rId2"/>
    <sheet name="Guid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B7" i="1" s="1"/>
  <c r="G6" i="1" s="1"/>
  <c r="H6" i="1" s="1"/>
  <c r="B21" i="2"/>
  <c r="B6" i="1" s="1"/>
  <c r="G5" i="1" s="1"/>
  <c r="H5" i="1" s="1"/>
  <c r="B20" i="2"/>
  <c r="B5" i="1" s="1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8" i="1"/>
  <c r="F6" i="1"/>
  <c r="F5" i="1"/>
  <c r="F4" i="1"/>
  <c r="F8" i="1" s="1"/>
  <c r="G4" i="1" l="1"/>
  <c r="B8" i="1"/>
  <c r="E13" i="1"/>
  <c r="E11" i="1"/>
  <c r="E12" i="1"/>
  <c r="H13" i="1"/>
  <c r="H11" i="1"/>
  <c r="H12" i="1"/>
  <c r="G8" i="1" l="1"/>
  <c r="H4" i="1"/>
  <c r="B11" i="1" l="1"/>
  <c r="H8" i="1"/>
  <c r="B13" i="1"/>
  <c r="B14" i="1"/>
  <c r="B12" i="1"/>
</calcChain>
</file>

<file path=xl/sharedStrings.xml><?xml version="1.0" encoding="utf-8"?>
<sst xmlns="http://schemas.openxmlformats.org/spreadsheetml/2006/main" count="88" uniqueCount="68">
  <si>
    <t>50/30/20 Monthly Budget Calculator</t>
  </si>
  <si>
    <t>Input</t>
  </si>
  <si>
    <t>Amount</t>
  </si>
  <si>
    <t>Bucket</t>
  </si>
  <si>
    <t>Target %</t>
  </si>
  <si>
    <t>Target Amount</t>
  </si>
  <si>
    <t>Actual Amount</t>
  </si>
  <si>
    <t>Variance</t>
  </si>
  <si>
    <t>Monthly After-Tax Income</t>
  </si>
  <si>
    <t>Needs</t>
  </si>
  <si>
    <t>Actual Needs Spending</t>
  </si>
  <si>
    <t>Wants</t>
  </si>
  <si>
    <t>Actual Wants Spending</t>
  </si>
  <si>
    <t>Savings / Debt</t>
  </si>
  <si>
    <t>Actual Savings / Debt Paydown</t>
  </si>
  <si>
    <t>Unassigned / Remaining Cash</t>
  </si>
  <si>
    <t>Total</t>
  </si>
  <si>
    <t>Status Summary</t>
  </si>
  <si>
    <t>Needs Status</t>
  </si>
  <si>
    <t>Wants Status</t>
  </si>
  <si>
    <t>Savings Status</t>
  </si>
  <si>
    <t>Needs Gap</t>
  </si>
  <si>
    <t>Wants Gap</t>
  </si>
  <si>
    <t>Savings Gap</t>
  </si>
  <si>
    <t>Recommended Action</t>
  </si>
  <si>
    <t>Budget Health</t>
  </si>
  <si>
    <t>Spending Details</t>
  </si>
  <si>
    <t>Category</t>
  </si>
  <si>
    <t>Planned</t>
  </si>
  <si>
    <t>Actual</t>
  </si>
  <si>
    <t>Difference</t>
  </si>
  <si>
    <t>Notes</t>
  </si>
  <si>
    <t>Rent / Mortgage</t>
  </si>
  <si>
    <t>Utilities</t>
  </si>
  <si>
    <t>Groceries</t>
  </si>
  <si>
    <t>Transportation</t>
  </si>
  <si>
    <t>Insurance</t>
  </si>
  <si>
    <t>Minimum Debt Payments</t>
  </si>
  <si>
    <t>Dining Out</t>
  </si>
  <si>
    <t>Entertainment</t>
  </si>
  <si>
    <t>Shopping</t>
  </si>
  <si>
    <t>Travel</t>
  </si>
  <si>
    <t>Subscriptions</t>
  </si>
  <si>
    <t>Extra Debt Paydown</t>
  </si>
  <si>
    <t>Emergency Fund</t>
  </si>
  <si>
    <t>Retirement / Investments</t>
  </si>
  <si>
    <t>Other Savings</t>
  </si>
  <si>
    <t>Needs Total</t>
  </si>
  <si>
    <t>Wants Total</t>
  </si>
  <si>
    <t>Savings / Debt Total</t>
  </si>
  <si>
    <t>How to Use the 50/30/20 Calculator</t>
  </si>
  <si>
    <t>Step</t>
  </si>
  <si>
    <t>What to Do</t>
  </si>
  <si>
    <t>Where</t>
  </si>
  <si>
    <t>Enter monthly after-tax income.</t>
  </si>
  <si>
    <t>50-30-20 Calculator!B4</t>
  </si>
  <si>
    <t>Use take-home pay, not gross salary.</t>
  </si>
  <si>
    <t>Enter planned and actual spending by category.</t>
  </si>
  <si>
    <t>Buckets can be changed using the dropdown.</t>
  </si>
  <si>
    <t>Review target vs actual allocations.</t>
  </si>
  <si>
    <t>50-30-20 Calculator!D3:H8</t>
  </si>
  <si>
    <t>Needs = 50%, Wants = 30%, Savings/Debt = 20%.</t>
  </si>
  <si>
    <t>Check status summary.</t>
  </si>
  <si>
    <t>50-30-20 Calculator!A10:H14</t>
  </si>
  <si>
    <t>Use the action prompts to rebalance your budget.</t>
  </si>
  <si>
    <t>Use charts to see where money is going.</t>
  </si>
  <si>
    <t>50-30-20 Calculator</t>
  </si>
  <si>
    <t>Charts update after entering actual amounts.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</si>
</sst>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>
    <font>
      <sz val="11"/>
      <name val="Carlito"/>
    </font>
    <font>
      <b/>
      <sz val="11"/>
      <color rgb="FFFFFFFF"/>
      <name val="Carlito"/>
    </font>
    <font>
      <b/>
      <sz val="11"/>
      <name val="Carlito"/>
    </font>
    <font>
      <b/>
      <sz val="11"/>
      <color rgb="FF1F4E78"/>
      <name val="Aptos"/>
    </font>
    <font>
      <sz val="11"/>
      <name val="Aptos"/>
    </font>
    <font>
      <b/>
      <sz val="24"/>
      <color rgb="FF1F4E78"/>
      <name val="Aptos"/>
    </font>
    <font>
      <sz val="24"/>
      <name val="Aptos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F3F4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2" fillId="4" borderId="0" xfId="0" applyFont="1" applyFill="1"/>
    <xf numFmtId="164" fontId="0" fillId="0" borderId="0" xfId="0" applyNumberFormat="1"/>
    <xf numFmtId="9" fontId="0" fillId="0" borderId="0" xfId="0" applyNumberFormat="1"/>
    <xf numFmtId="0" fontId="2" fillId="5" borderId="0" xfId="0" applyFont="1" applyFill="1"/>
    <xf numFmtId="9" fontId="2" fillId="5" borderId="0" xfId="0" applyNumberFormat="1" applyFont="1" applyFill="1"/>
    <xf numFmtId="164" fontId="2" fillId="5" borderId="0" xfId="0" applyNumberFormat="1" applyFont="1" applyFill="1"/>
    <xf numFmtId="0" fontId="0" fillId="0" borderId="0" xfId="0" applyAlignment="1">
      <alignment wrapText="1"/>
    </xf>
    <xf numFmtId="0" fontId="2" fillId="6" borderId="0" xfId="0" applyFont="1" applyFill="1" applyAlignment="1">
      <alignment wrapText="1"/>
    </xf>
    <xf numFmtId="164" fontId="0" fillId="0" borderId="0" xfId="0" applyNumberFormat="1" applyAlignment="1">
      <alignment wrapText="1"/>
    </xf>
    <xf numFmtId="0" fontId="2" fillId="4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/>
  </cellXfs>
  <cellStyles count="1">
    <cellStyle name="Normal" xfId="0" builtinId="0"/>
  </cellStyles>
  <dxfs count="6">
    <dxf>
      <fill>
        <patternFill patternType="solid">
          <bgColor rgb="FFE2F0D9"/>
        </patternFill>
      </fill>
    </dxf>
    <dxf>
      <fill>
        <patternFill patternType="solid">
          <bgColor rgb="FFFCE4D6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CE4D6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CA"/>
              <a:t>50/30/20 Target Allocation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Target %</c:v>
          </c:tx>
          <c:cat>
            <c:strRef>
              <c:f>'50-30-20 Calculator'!$D$4:$D$6</c:f>
              <c:strCache>
                <c:ptCount val="3"/>
                <c:pt idx="0">
                  <c:v>Needs</c:v>
                </c:pt>
                <c:pt idx="1">
                  <c:v>Wants</c:v>
                </c:pt>
                <c:pt idx="2">
                  <c:v>Savings / Debt</c:v>
                </c:pt>
              </c:strCache>
            </c:strRef>
          </c:cat>
          <c:val>
            <c:numRef>
              <c:f>'50-30-20 Calculator'!$E$4:$E$6</c:f>
              <c:numCache>
                <c:formatCode>0%</c:formatCode>
                <c:ptCount val="3"/>
                <c:pt idx="0">
                  <c:v>0.5</c:v>
                </c:pt>
                <c:pt idx="1">
                  <c:v>0.3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6-4D44-B654-C7451AB77E74}"/>
            </c:ext>
          </c:extLst>
        </c:ser>
        <c:ser>
          <c:idx val="1"/>
          <c:order val="1"/>
          <c:tx>
            <c:v>Target Amount</c:v>
          </c:tx>
          <c:cat>
            <c:strRef>
              <c:f>'50-30-20 Calculator'!$D$4:$D$6</c:f>
              <c:strCache>
                <c:ptCount val="3"/>
                <c:pt idx="0">
                  <c:v>Needs</c:v>
                </c:pt>
                <c:pt idx="1">
                  <c:v>Wants</c:v>
                </c:pt>
                <c:pt idx="2">
                  <c:v>Savings / Debt</c:v>
                </c:pt>
              </c:strCache>
            </c:strRef>
          </c:cat>
          <c:val>
            <c:numRef>
              <c:f>'50-30-20 Calculator'!$F$4:$F$6</c:f>
              <c:numCache>
                <c:formatCode>\$#,##0.00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6-4D44-B654-C7451AB77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Target Amount</c:v>
          </c:tx>
          <c:invertIfNegative val="1"/>
          <c:cat>
            <c:strRef>
              <c:f>'50-30-20 Calculator'!$D$4:$D$6</c:f>
              <c:strCache>
                <c:ptCount val="3"/>
                <c:pt idx="0">
                  <c:v>Needs</c:v>
                </c:pt>
                <c:pt idx="1">
                  <c:v>Wants</c:v>
                </c:pt>
                <c:pt idx="2">
                  <c:v>Savings / Debt</c:v>
                </c:pt>
              </c:strCache>
            </c:strRef>
          </c:cat>
          <c:val>
            <c:numRef>
              <c:f>'50-30-20 Calculator'!$F$4:$F$6</c:f>
              <c:numCache>
                <c:formatCode>\$#,##0.00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7-E643-8BE9-D75AB771997F}"/>
            </c:ext>
          </c:extLst>
        </c:ser>
        <c:ser>
          <c:idx val="1"/>
          <c:order val="1"/>
          <c:tx>
            <c:v>Actual Amount</c:v>
          </c:tx>
          <c:invertIfNegative val="1"/>
          <c:cat>
            <c:strRef>
              <c:f>'50-30-20 Calculator'!$D$4:$D$6</c:f>
              <c:strCache>
                <c:ptCount val="3"/>
                <c:pt idx="0">
                  <c:v>Needs</c:v>
                </c:pt>
                <c:pt idx="1">
                  <c:v>Wants</c:v>
                </c:pt>
                <c:pt idx="2">
                  <c:v>Savings / Debt</c:v>
                </c:pt>
              </c:strCache>
            </c:strRef>
          </c:cat>
          <c:val>
            <c:numRef>
              <c:f>'50-30-20 Calculator'!$G$4:$G$6</c:f>
              <c:numCache>
                <c:formatCode>\$#,##0.00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67-E643-8BE9-D75AB7719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$#,##0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Variance</c:v>
          </c:tx>
          <c:invertIfNegative val="1"/>
          <c:cat>
            <c:strRef>
              <c:f>'50-30-20 Calculator'!$D$4:$D$6</c:f>
              <c:strCache>
                <c:ptCount val="3"/>
                <c:pt idx="0">
                  <c:v>Needs</c:v>
                </c:pt>
                <c:pt idx="1">
                  <c:v>Wants</c:v>
                </c:pt>
                <c:pt idx="2">
                  <c:v>Savings / Debt</c:v>
                </c:pt>
              </c:strCache>
            </c:strRef>
          </c:cat>
          <c:val>
            <c:numRef>
              <c:f>'50-30-20 Calculator'!$H$4:$H$6</c:f>
              <c:numCache>
                <c:formatCode>\$#,##0.00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7-D845-BC72-9B65FB941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$#,##0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4</xdr:col>
      <xdr:colOff>0</xdr:colOff>
      <xdr:row>32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15</xdr:row>
      <xdr:rowOff>0</xdr:rowOff>
    </xdr:from>
    <xdr:to>
      <xdr:col>8</xdr:col>
      <xdr:colOff>0</xdr:colOff>
      <xdr:row>32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50</xdr:row>
      <xdr:rowOff>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pendingTable" displayName="SpendingTable" ref="A3:F18">
  <tableColumns count="6">
    <tableColumn id="1" xr3:uid="{00000000-0010-0000-0000-000001000000}" name="Category"/>
    <tableColumn id="2" xr3:uid="{00000000-0010-0000-0000-000002000000}" name="Bucket"/>
    <tableColumn id="3" xr3:uid="{00000000-0010-0000-0000-000003000000}" name="Planned"/>
    <tableColumn id="4" xr3:uid="{00000000-0010-0000-0000-000004000000}" name="Actual"/>
    <tableColumn id="5" xr3:uid="{00000000-0010-0000-0000-000005000000}" name="Difference"/>
    <tableColumn id="6" xr3:uid="{00000000-0010-0000-0000-000006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F4" sqref="F4"/>
    </sheetView>
  </sheetViews>
  <sheetFormatPr baseColWidth="10" defaultColWidth="8.83203125" defaultRowHeight="14"/>
  <cols>
    <col min="1" max="1" width="24" customWidth="1"/>
    <col min="2" max="2" width="18" customWidth="1"/>
    <col min="3" max="3" width="3" customWidth="1"/>
    <col min="4" max="4" width="18" customWidth="1"/>
    <col min="5" max="8" width="16" customWidth="1"/>
  </cols>
  <sheetData>
    <row r="1" spans="1:8" ht="32">
      <c r="A1" s="17" t="s">
        <v>0</v>
      </c>
      <c r="B1" s="18"/>
      <c r="C1" s="18"/>
      <c r="D1" s="18"/>
      <c r="E1" s="18"/>
      <c r="F1" s="18"/>
      <c r="G1" s="18"/>
      <c r="H1" s="18"/>
    </row>
    <row r="3" spans="1:8" ht="16">
      <c r="A3" s="1" t="s">
        <v>1</v>
      </c>
      <c r="B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15">
      <c r="A4" s="2" t="s">
        <v>8</v>
      </c>
      <c r="B4" s="3">
        <v>0</v>
      </c>
      <c r="D4" t="s">
        <v>9</v>
      </c>
      <c r="E4" s="4">
        <v>0.5</v>
      </c>
      <c r="F4" s="3">
        <f>+$B$4*E4</f>
        <v>0</v>
      </c>
      <c r="G4" s="3">
        <f>+$B$5</f>
        <v>0</v>
      </c>
      <c r="H4" s="3">
        <f>G4-F4</f>
        <v>0</v>
      </c>
    </row>
    <row r="5" spans="1:8" ht="15">
      <c r="A5" s="2" t="s">
        <v>10</v>
      </c>
      <c r="B5" s="3">
        <f>'Spending Details'!B20</f>
        <v>0</v>
      </c>
      <c r="D5" t="s">
        <v>11</v>
      </c>
      <c r="E5" s="4">
        <v>0.3</v>
      </c>
      <c r="F5" s="3">
        <f>+$B$4*E5</f>
        <v>0</v>
      </c>
      <c r="G5" s="3">
        <f>+$B$6</f>
        <v>0</v>
      </c>
      <c r="H5" s="3">
        <f>G5-F5</f>
        <v>0</v>
      </c>
    </row>
    <row r="6" spans="1:8" ht="15">
      <c r="A6" s="2" t="s">
        <v>12</v>
      </c>
      <c r="B6" s="3">
        <f>'Spending Details'!B21</f>
        <v>0</v>
      </c>
      <c r="D6" t="s">
        <v>13</v>
      </c>
      <c r="E6" s="4">
        <v>0.2</v>
      </c>
      <c r="F6" s="3">
        <f>+$B$4*E6</f>
        <v>0</v>
      </c>
      <c r="G6" s="3">
        <f>+$B$7</f>
        <v>0</v>
      </c>
      <c r="H6" s="3">
        <f>G6-F6</f>
        <v>0</v>
      </c>
    </row>
    <row r="7" spans="1:8" ht="15">
      <c r="A7" s="2" t="s">
        <v>14</v>
      </c>
      <c r="B7" s="3">
        <f>'Spending Details'!B22</f>
        <v>0</v>
      </c>
    </row>
    <row r="8" spans="1:8" ht="15">
      <c r="A8" s="2" t="s">
        <v>15</v>
      </c>
      <c r="B8" s="3">
        <f>B4-B5-B6-B7</f>
        <v>0</v>
      </c>
      <c r="D8" s="5" t="s">
        <v>16</v>
      </c>
      <c r="E8" s="6">
        <f>SUM(E4:E6)</f>
        <v>1</v>
      </c>
      <c r="F8" s="7">
        <f>SUM(F4:F6)</f>
        <v>0</v>
      </c>
      <c r="G8" s="7">
        <f>SUM(G4:G6)</f>
        <v>0</v>
      </c>
      <c r="H8" s="7">
        <f>SUM(H4:H6)</f>
        <v>0</v>
      </c>
    </row>
    <row r="10" spans="1:8">
      <c r="A10" s="14" t="s">
        <v>17</v>
      </c>
      <c r="B10" s="15"/>
      <c r="C10" s="15"/>
      <c r="D10" s="15"/>
      <c r="E10" s="15"/>
      <c r="F10" s="15"/>
      <c r="G10" s="15"/>
      <c r="H10" s="15"/>
    </row>
    <row r="11" spans="1:8" ht="16">
      <c r="A11" s="9" t="s">
        <v>18</v>
      </c>
      <c r="B11" s="8" t="str">
        <f>IF(H4&lt;=0,"On/under target","Over target")</f>
        <v>On/under target</v>
      </c>
      <c r="C11" s="8"/>
      <c r="D11" s="9" t="s">
        <v>19</v>
      </c>
      <c r="E11" s="8" t="str">
        <f>IF(H5&lt;=0,"On/under target","Over target")</f>
        <v>On/under target</v>
      </c>
      <c r="F11" s="8"/>
      <c r="G11" s="9" t="s">
        <v>20</v>
      </c>
      <c r="H11" s="8" t="str">
        <f>IF(H6&gt;=0,"On/above target","Below target")</f>
        <v>On/above target</v>
      </c>
    </row>
    <row r="12" spans="1:8" ht="16">
      <c r="A12" s="9" t="s">
        <v>21</v>
      </c>
      <c r="B12" s="10">
        <f>H4</f>
        <v>0</v>
      </c>
      <c r="C12" s="8"/>
      <c r="D12" s="9" t="s">
        <v>22</v>
      </c>
      <c r="E12" s="10">
        <f>H5</f>
        <v>0</v>
      </c>
      <c r="F12" s="8"/>
      <c r="G12" s="9" t="s">
        <v>23</v>
      </c>
      <c r="H12" s="10">
        <f>H6</f>
        <v>0</v>
      </c>
    </row>
    <row r="13" spans="1:8" ht="32">
      <c r="A13" s="9" t="s">
        <v>24</v>
      </c>
      <c r="B13" s="8" t="str">
        <f>IF(H4&gt;0,"Reduce fixed/essential costs where possible","Maintain needs spending")</f>
        <v>Maintain needs spending</v>
      </c>
      <c r="C13" s="8"/>
      <c r="D13" s="9" t="s">
        <v>24</v>
      </c>
      <c r="E13" s="8" t="str">
        <f>IF(H5&gt;0,"Cut discretionary spending","Maintain wants spending")</f>
        <v>Maintain wants spending</v>
      </c>
      <c r="F13" s="8"/>
      <c r="G13" s="9" t="s">
        <v>24</v>
      </c>
      <c r="H13" s="8" t="str">
        <f>IF(H6&lt;0,"Increase savings/debt paydown","Maintain or increase savings")</f>
        <v>Maintain or increase savings</v>
      </c>
    </row>
    <row r="14" spans="1:8" ht="46.75" customHeight="1">
      <c r="A14" s="9" t="s">
        <v>25</v>
      </c>
      <c r="B14" s="8" t="str">
        <f>IF(AND(H4&lt;=0,H5&lt;=0,H6&gt;=0),"Aligned with 50/30/20","Needs adjustment")</f>
        <v>Aligned with 50/30/20</v>
      </c>
      <c r="C14" s="8"/>
      <c r="D14" s="8"/>
      <c r="E14" s="8"/>
      <c r="F14" s="8"/>
      <c r="G14" s="8"/>
      <c r="H14" s="8"/>
    </row>
  </sheetData>
  <mergeCells count="2">
    <mergeCell ref="A1:H1"/>
    <mergeCell ref="A10:H10"/>
  </mergeCells>
  <conditionalFormatting sqref="H4:H5">
    <cfRule type="cellIs" dxfId="5" priority="1" operator="greaterThan">
      <formula>0</formula>
    </cfRule>
    <cfRule type="cellIs" dxfId="4" priority="2" operator="lessThanOrEqual">
      <formula>0</formula>
    </cfRule>
  </conditionalFormatting>
  <conditionalFormatting sqref="H6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workbookViewId="0">
      <selection activeCell="B4" sqref="B4"/>
    </sheetView>
  </sheetViews>
  <sheetFormatPr baseColWidth="10" defaultColWidth="8.83203125" defaultRowHeight="14"/>
  <cols>
    <col min="1" max="1" width="24" customWidth="1"/>
    <col min="2" max="2" width="18" customWidth="1"/>
    <col min="3" max="5" width="15" customWidth="1"/>
    <col min="6" max="6" width="30" customWidth="1"/>
  </cols>
  <sheetData>
    <row r="1" spans="1:8" ht="15">
      <c r="A1" s="16" t="s">
        <v>26</v>
      </c>
      <c r="B1" s="13"/>
      <c r="C1" s="13"/>
      <c r="D1" s="13"/>
      <c r="E1" s="13"/>
      <c r="F1" s="13"/>
      <c r="G1" s="12"/>
      <c r="H1" s="12"/>
    </row>
    <row r="3" spans="1:8" ht="16">
      <c r="A3" s="1" t="s">
        <v>27</v>
      </c>
      <c r="B3" s="1" t="s">
        <v>3</v>
      </c>
      <c r="C3" s="1" t="s">
        <v>28</v>
      </c>
      <c r="D3" s="1" t="s">
        <v>29</v>
      </c>
      <c r="E3" s="1" t="s">
        <v>30</v>
      </c>
      <c r="F3" s="1" t="s">
        <v>31</v>
      </c>
    </row>
    <row r="4" spans="1:8" ht="15">
      <c r="A4" s="8" t="s">
        <v>32</v>
      </c>
      <c r="B4" s="8" t="s">
        <v>9</v>
      </c>
      <c r="C4" s="10"/>
      <c r="D4" s="10"/>
      <c r="E4" s="10">
        <f t="shared" ref="E4:E18" si="0">C4-D4</f>
        <v>0</v>
      </c>
      <c r="F4" s="8"/>
    </row>
    <row r="5" spans="1:8" ht="15">
      <c r="A5" s="8" t="s">
        <v>33</v>
      </c>
      <c r="B5" s="8" t="s">
        <v>9</v>
      </c>
      <c r="C5" s="10"/>
      <c r="D5" s="10"/>
      <c r="E5" s="10">
        <f t="shared" si="0"/>
        <v>0</v>
      </c>
      <c r="F5" s="8"/>
    </row>
    <row r="6" spans="1:8" ht="15">
      <c r="A6" s="8" t="s">
        <v>34</v>
      </c>
      <c r="B6" s="8" t="s">
        <v>9</v>
      </c>
      <c r="C6" s="10"/>
      <c r="D6" s="10"/>
      <c r="E6" s="10">
        <f t="shared" si="0"/>
        <v>0</v>
      </c>
      <c r="F6" s="8"/>
    </row>
    <row r="7" spans="1:8" ht="15">
      <c r="A7" s="8" t="s">
        <v>35</v>
      </c>
      <c r="B7" s="8" t="s">
        <v>9</v>
      </c>
      <c r="C7" s="10"/>
      <c r="D7" s="10"/>
      <c r="E7" s="10">
        <f t="shared" si="0"/>
        <v>0</v>
      </c>
      <c r="F7" s="8"/>
    </row>
    <row r="8" spans="1:8" ht="15">
      <c r="A8" s="8" t="s">
        <v>36</v>
      </c>
      <c r="B8" s="8" t="s">
        <v>9</v>
      </c>
      <c r="C8" s="10"/>
      <c r="D8" s="10"/>
      <c r="E8" s="10">
        <f t="shared" si="0"/>
        <v>0</v>
      </c>
      <c r="F8" s="8"/>
    </row>
    <row r="9" spans="1:8" ht="15">
      <c r="A9" s="8" t="s">
        <v>37</v>
      </c>
      <c r="B9" s="8" t="s">
        <v>9</v>
      </c>
      <c r="C9" s="10"/>
      <c r="D9" s="10"/>
      <c r="E9" s="10">
        <f t="shared" si="0"/>
        <v>0</v>
      </c>
      <c r="F9" s="8"/>
    </row>
    <row r="10" spans="1:8" ht="15">
      <c r="A10" s="8" t="s">
        <v>38</v>
      </c>
      <c r="B10" s="8" t="s">
        <v>11</v>
      </c>
      <c r="C10" s="10"/>
      <c r="D10" s="10"/>
      <c r="E10" s="10">
        <f t="shared" si="0"/>
        <v>0</v>
      </c>
      <c r="F10" s="8"/>
    </row>
    <row r="11" spans="1:8" ht="15">
      <c r="A11" s="8" t="s">
        <v>39</v>
      </c>
      <c r="B11" s="8" t="s">
        <v>11</v>
      </c>
      <c r="C11" s="10"/>
      <c r="D11" s="10"/>
      <c r="E11" s="10">
        <f t="shared" si="0"/>
        <v>0</v>
      </c>
      <c r="F11" s="8"/>
    </row>
    <row r="12" spans="1:8" ht="15">
      <c r="A12" s="8" t="s">
        <v>40</v>
      </c>
      <c r="B12" s="8" t="s">
        <v>11</v>
      </c>
      <c r="C12" s="10"/>
      <c r="D12" s="10"/>
      <c r="E12" s="10">
        <f t="shared" si="0"/>
        <v>0</v>
      </c>
      <c r="F12" s="8"/>
    </row>
    <row r="13" spans="1:8" ht="15">
      <c r="A13" s="8" t="s">
        <v>41</v>
      </c>
      <c r="B13" s="8" t="s">
        <v>11</v>
      </c>
      <c r="C13" s="10"/>
      <c r="D13" s="10"/>
      <c r="E13" s="10">
        <f t="shared" si="0"/>
        <v>0</v>
      </c>
      <c r="F13" s="8"/>
    </row>
    <row r="14" spans="1:8" ht="15">
      <c r="A14" s="8" t="s">
        <v>42</v>
      </c>
      <c r="B14" s="8" t="s">
        <v>11</v>
      </c>
      <c r="C14" s="10"/>
      <c r="D14" s="10"/>
      <c r="E14" s="10">
        <f t="shared" si="0"/>
        <v>0</v>
      </c>
      <c r="F14" s="8"/>
    </row>
    <row r="15" spans="1:8" ht="15">
      <c r="A15" s="8" t="s">
        <v>43</v>
      </c>
      <c r="B15" s="8" t="s">
        <v>13</v>
      </c>
      <c r="C15" s="10"/>
      <c r="D15" s="10"/>
      <c r="E15" s="10">
        <f t="shared" si="0"/>
        <v>0</v>
      </c>
      <c r="F15" s="8"/>
    </row>
    <row r="16" spans="1:8" ht="15">
      <c r="A16" s="8" t="s">
        <v>44</v>
      </c>
      <c r="B16" s="8" t="s">
        <v>13</v>
      </c>
      <c r="C16" s="10"/>
      <c r="D16" s="10"/>
      <c r="E16" s="10">
        <f t="shared" si="0"/>
        <v>0</v>
      </c>
      <c r="F16" s="8"/>
    </row>
    <row r="17" spans="1:6" ht="15">
      <c r="A17" s="8" t="s">
        <v>45</v>
      </c>
      <c r="B17" s="8" t="s">
        <v>13</v>
      </c>
      <c r="C17" s="10"/>
      <c r="D17" s="10"/>
      <c r="E17" s="10">
        <f t="shared" si="0"/>
        <v>0</v>
      </c>
      <c r="F17" s="8"/>
    </row>
    <row r="18" spans="1:6" ht="15">
      <c r="A18" s="8" t="s">
        <v>46</v>
      </c>
      <c r="B18" s="8" t="s">
        <v>13</v>
      </c>
      <c r="C18" s="10"/>
      <c r="D18" s="10"/>
      <c r="E18" s="10">
        <f t="shared" si="0"/>
        <v>0</v>
      </c>
      <c r="F18" s="8"/>
    </row>
    <row r="20" spans="1:6" ht="15">
      <c r="A20" s="5" t="s">
        <v>47</v>
      </c>
      <c r="B20" s="7">
        <f>SUMIFS(D4:D18,B4:B18,"Needs")</f>
        <v>0</v>
      </c>
    </row>
    <row r="21" spans="1:6" ht="15">
      <c r="A21" s="5" t="s">
        <v>48</v>
      </c>
      <c r="B21" s="7">
        <f>SUMIFS(D4:D18,B4:B18,"Wants")</f>
        <v>0</v>
      </c>
    </row>
    <row r="22" spans="1:6" ht="15">
      <c r="A22" s="5" t="s">
        <v>49</v>
      </c>
      <c r="B22" s="7">
        <f>SUMIFS(D4:D18,B4:B18,"Savings / Debt")</f>
        <v>0</v>
      </c>
    </row>
  </sheetData>
  <mergeCells count="1">
    <mergeCell ref="A1:F1"/>
  </mergeCells>
  <conditionalFormatting sqref="E4:E1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count="1">
    <dataValidation type="list" sqref="B4:B18" xr:uid="{00000000-0002-0000-0100-000000000000}">
      <formula1>"Needs,Wants,Savings / Debt"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workbookViewId="0">
      <selection sqref="A1:D1"/>
    </sheetView>
  </sheetViews>
  <sheetFormatPr baseColWidth="10" defaultColWidth="8.83203125" defaultRowHeight="14"/>
  <cols>
    <col min="1" max="1" width="10" customWidth="1"/>
    <col min="2" max="2" width="36" customWidth="1"/>
    <col min="3" max="3" width="28" customWidth="1"/>
    <col min="4" max="4" width="44" customWidth="1"/>
  </cols>
  <sheetData>
    <row r="1" spans="1:8" ht="15">
      <c r="A1" s="16" t="s">
        <v>50</v>
      </c>
      <c r="B1" s="13"/>
      <c r="C1" s="13"/>
      <c r="D1" s="13"/>
      <c r="E1" s="12"/>
      <c r="F1" s="12"/>
      <c r="G1" s="12"/>
      <c r="H1" s="12"/>
    </row>
    <row r="3" spans="1:8" ht="16">
      <c r="A3" s="1" t="s">
        <v>51</v>
      </c>
      <c r="B3" s="1" t="s">
        <v>52</v>
      </c>
      <c r="C3" s="1" t="s">
        <v>53</v>
      </c>
      <c r="D3" s="1" t="s">
        <v>31</v>
      </c>
    </row>
    <row r="4" spans="1:8" ht="16">
      <c r="A4" s="11">
        <v>1</v>
      </c>
      <c r="B4" s="8" t="s">
        <v>54</v>
      </c>
      <c r="C4" s="8" t="s">
        <v>55</v>
      </c>
      <c r="D4" s="8" t="s">
        <v>56</v>
      </c>
    </row>
    <row r="5" spans="1:8" ht="31">
      <c r="A5" s="11">
        <v>2</v>
      </c>
      <c r="B5" s="8" t="s">
        <v>57</v>
      </c>
      <c r="C5" s="8" t="s">
        <v>26</v>
      </c>
      <c r="D5" s="8" t="s">
        <v>58</v>
      </c>
    </row>
    <row r="6" spans="1:8" ht="16">
      <c r="A6" s="11">
        <v>3</v>
      </c>
      <c r="B6" s="8" t="s">
        <v>59</v>
      </c>
      <c r="C6" s="8" t="s">
        <v>60</v>
      </c>
      <c r="D6" s="8" t="s">
        <v>61</v>
      </c>
    </row>
    <row r="7" spans="1:8" ht="16">
      <c r="A7" s="11">
        <v>4</v>
      </c>
      <c r="B7" s="8" t="s">
        <v>62</v>
      </c>
      <c r="C7" s="8" t="s">
        <v>63</v>
      </c>
      <c r="D7" s="8" t="s">
        <v>64</v>
      </c>
    </row>
    <row r="8" spans="1:8" ht="16">
      <c r="A8" s="11">
        <v>5</v>
      </c>
      <c r="B8" s="8" t="s">
        <v>65</v>
      </c>
      <c r="C8" s="8" t="s">
        <v>66</v>
      </c>
      <c r="D8" s="8" t="s">
        <v>67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50-30-20 Calculator</vt:lpstr>
      <vt:lpstr>Spending Details</vt:lpstr>
      <vt:lpstr>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Fatima-zohra Haloui</cp:lastModifiedBy>
  <dcterms:modified xsi:type="dcterms:W3CDTF">2026-05-02T17:24:37Z</dcterms:modified>
</cp:coreProperties>
</file>